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60" activeTab="0"/>
  </bookViews>
  <sheets>
    <sheet name="第一周" sheetId="1" r:id="rId1"/>
    <sheet name="第二周" sheetId="2" r:id="rId2"/>
    <sheet name="第三周" sheetId="3" r:id="rId3"/>
    <sheet name="第四周" sheetId="4" r:id="rId4"/>
    <sheet name="第五周" sheetId="5" r:id="rId5"/>
  </sheets>
  <definedNames/>
  <calcPr fullCalcOnLoad="1"/>
</workbook>
</file>

<file path=xl/sharedStrings.xml><?xml version="1.0" encoding="utf-8"?>
<sst xmlns="http://schemas.openxmlformats.org/spreadsheetml/2006/main" count="246" uniqueCount="157">
  <si>
    <t>2018年3月份城区“定点配送”学校食堂参考菜谱—小学A套餐</t>
  </si>
  <si>
    <t>日期</t>
  </si>
  <si>
    <t>菜名</t>
  </si>
  <si>
    <t>分量(g)</t>
  </si>
  <si>
    <t>能量（kcal）</t>
  </si>
  <si>
    <t>碳水化合物（g）</t>
  </si>
  <si>
    <t>脂肪（g）</t>
  </si>
  <si>
    <t>蛋白质（g）</t>
  </si>
  <si>
    <t>红烧狮子头</t>
  </si>
  <si>
    <t>猪肉70、荸荠10</t>
  </si>
  <si>
    <t>茄汁鸡片</t>
  </si>
  <si>
    <t>鸡片50、山药20、番茄10</t>
  </si>
  <si>
    <t>葱炒粉皮</t>
  </si>
  <si>
    <t>粉皮80</t>
  </si>
  <si>
    <t>罗宋汤</t>
  </si>
  <si>
    <t>牛肉15、番茄10、洋葱10、蘑菇5</t>
  </si>
  <si>
    <t>米饭120</t>
  </si>
  <si>
    <t>红烧小肉</t>
  </si>
  <si>
    <t>猪肉80</t>
  </si>
  <si>
    <t>蕃茄炒蛋</t>
  </si>
  <si>
    <r>
      <t>鸡蛋4</t>
    </r>
    <r>
      <rPr>
        <sz val="10"/>
        <rFont val="宋体"/>
        <family val="0"/>
      </rPr>
      <t>0、番茄40</t>
    </r>
  </si>
  <si>
    <t>青椒绿豆芽</t>
  </si>
  <si>
    <t>绿豆芽60、青椒20</t>
  </si>
  <si>
    <t>青菜豆腐汤汤</t>
  </si>
  <si>
    <t>青菜20、豆腐20</t>
  </si>
  <si>
    <t>合计</t>
  </si>
  <si>
    <t>备注：1.小学生平均每日需摄入能量2000kcal，家长可根据午餐菜单，结合《中国居民膳食宝塔》，合理安排早餐与晚餐。 2.请各校根据菜谱中的主要食材，结合色、香、味合理搭配辅助食材。</t>
  </si>
  <si>
    <t>咖喱牛肉</t>
  </si>
  <si>
    <t>牛肉50、土豆30</t>
  </si>
  <si>
    <t>什锦鹌鹑蛋</t>
  </si>
  <si>
    <t>鹌鹑蛋50、黑木耳10、胡萝卜20</t>
  </si>
  <si>
    <t>手撕包菜</t>
  </si>
  <si>
    <r>
      <t>包菜8</t>
    </r>
    <r>
      <rPr>
        <sz val="10"/>
        <rFont val="宋体"/>
        <family val="0"/>
      </rPr>
      <t>0</t>
    </r>
  </si>
  <si>
    <t>青菜蛋汤</t>
  </si>
  <si>
    <r>
      <t>青菜2</t>
    </r>
    <r>
      <rPr>
        <sz val="10"/>
        <rFont val="宋体"/>
        <family val="0"/>
      </rPr>
      <t>0、鸡蛋20</t>
    </r>
  </si>
  <si>
    <t>红烧鸡块</t>
  </si>
  <si>
    <r>
      <t>鸡块8</t>
    </r>
    <r>
      <rPr>
        <sz val="10"/>
        <rFont val="宋体"/>
        <family val="0"/>
      </rPr>
      <t>0</t>
    </r>
  </si>
  <si>
    <t>鱼香肉丝</t>
  </si>
  <si>
    <t>猪肉40、胡萝卜25、黑木耳10、青椒5</t>
  </si>
  <si>
    <t>油淋菠菜</t>
  </si>
  <si>
    <r>
      <t>菠菜8</t>
    </r>
    <r>
      <rPr>
        <sz val="10"/>
        <rFont val="宋体"/>
        <family val="0"/>
      </rPr>
      <t>0</t>
    </r>
  </si>
  <si>
    <t>蘑菇荠菜肉片汤</t>
  </si>
  <si>
    <t>蘑菇15、荠菜15、肉片10</t>
  </si>
  <si>
    <t>花色饭</t>
  </si>
  <si>
    <t>米饭80、鸡蛋30、猪肉30、玉米粒15、豌豆10、胡萝卜15</t>
  </si>
  <si>
    <t>田园蔬菜饼</t>
  </si>
  <si>
    <t>田园蔬菜饼60</t>
  </si>
  <si>
    <t>香菇青菜</t>
  </si>
  <si>
    <r>
      <t>青菜7</t>
    </r>
    <r>
      <rPr>
        <sz val="10"/>
        <rFont val="宋体"/>
        <family val="0"/>
      </rPr>
      <t>5、香菇5</t>
    </r>
  </si>
  <si>
    <t>萝卜小排汤</t>
  </si>
  <si>
    <t>小排15、萝卜25</t>
  </si>
  <si>
    <t>对虾</t>
  </si>
  <si>
    <r>
      <t>南美白对虾8</t>
    </r>
    <r>
      <rPr>
        <sz val="10"/>
        <rFont val="宋体"/>
        <family val="0"/>
      </rPr>
      <t>0</t>
    </r>
  </si>
  <si>
    <t>药芹香干</t>
  </si>
  <si>
    <t>药芹50、香干30</t>
  </si>
  <si>
    <t>菌菇肉丝汤</t>
  </si>
  <si>
    <t>杏鲍菇10、秀珍菇15、肉丝15</t>
  </si>
  <si>
    <t>粉蒸大排</t>
  </si>
  <si>
    <r>
      <t>大排8</t>
    </r>
    <r>
      <rPr>
        <sz val="10"/>
        <rFont val="宋体"/>
        <family val="0"/>
      </rPr>
      <t>0</t>
    </r>
  </si>
  <si>
    <t>青椒鸡片</t>
  </si>
  <si>
    <r>
      <t>鸡片5</t>
    </r>
    <r>
      <rPr>
        <sz val="10"/>
        <rFont val="宋体"/>
        <family val="0"/>
      </rPr>
      <t>0、青椒30</t>
    </r>
  </si>
  <si>
    <t>蒜泥西兰花</t>
  </si>
  <si>
    <r>
      <t>西蓝花8</t>
    </r>
    <r>
      <rPr>
        <sz val="10"/>
        <rFont val="宋体"/>
        <family val="0"/>
      </rPr>
      <t>0</t>
    </r>
  </si>
  <si>
    <t>白菜肉片油片汤</t>
  </si>
  <si>
    <t>白菜20、肉片10、油片10</t>
  </si>
  <si>
    <t>蒸肉糕</t>
  </si>
  <si>
    <r>
      <t>猪肉8</t>
    </r>
    <r>
      <rPr>
        <sz val="10"/>
        <rFont val="宋体"/>
        <family val="0"/>
      </rPr>
      <t>0</t>
    </r>
  </si>
  <si>
    <t>三色鸡丁</t>
  </si>
  <si>
    <t>鸡丁40、胡萝卜20、莴笋20</t>
  </si>
  <si>
    <t>红烧萝卜丝</t>
  </si>
  <si>
    <r>
      <t>白萝卜8</t>
    </r>
    <r>
      <rPr>
        <sz val="10"/>
        <rFont val="宋体"/>
        <family val="0"/>
      </rPr>
      <t>0</t>
    </r>
  </si>
  <si>
    <t>荠菜肉丝汤</t>
  </si>
  <si>
    <t>荠菜25、肉丝15</t>
  </si>
  <si>
    <t>清蒸巴沙鱼</t>
  </si>
  <si>
    <t>巴沙鱼块80</t>
  </si>
  <si>
    <t>西葫芦炒肉片</t>
  </si>
  <si>
    <r>
      <t>猪肉4</t>
    </r>
    <r>
      <rPr>
        <sz val="10"/>
        <rFont val="宋体"/>
        <family val="0"/>
      </rPr>
      <t>0、西葫芦40</t>
    </r>
  </si>
  <si>
    <t>红烧油豆腐</t>
  </si>
  <si>
    <r>
      <t>油豆腐8</t>
    </r>
    <r>
      <rPr>
        <sz val="10"/>
        <rFont val="宋体"/>
        <family val="0"/>
      </rPr>
      <t>0</t>
    </r>
  </si>
  <si>
    <t>番茄蛋汤</t>
  </si>
  <si>
    <r>
      <t>鸡蛋2</t>
    </r>
    <r>
      <rPr>
        <sz val="10"/>
        <rFont val="宋体"/>
        <family val="0"/>
      </rPr>
      <t>0、番茄20</t>
    </r>
  </si>
  <si>
    <t>葱油琵琶腿</t>
  </si>
  <si>
    <r>
      <t>琵琶腿8</t>
    </r>
    <r>
      <rPr>
        <sz val="10"/>
        <rFont val="宋体"/>
        <family val="0"/>
      </rPr>
      <t>0</t>
    </r>
  </si>
  <si>
    <t>肉末粉丝</t>
  </si>
  <si>
    <r>
      <t>猪肉3</t>
    </r>
    <r>
      <rPr>
        <sz val="10"/>
        <rFont val="宋体"/>
        <family val="0"/>
      </rPr>
      <t>0、粉丝50</t>
    </r>
  </si>
  <si>
    <t>蒜泥毛白菜</t>
  </si>
  <si>
    <r>
      <t>毛白菜8</t>
    </r>
    <r>
      <rPr>
        <sz val="10"/>
        <rFont val="宋体"/>
        <family val="0"/>
      </rPr>
      <t>0</t>
    </r>
  </si>
  <si>
    <r>
      <t>牛肉10、洋葱10、番茄1</t>
    </r>
    <r>
      <rPr>
        <sz val="10"/>
        <rFont val="宋体"/>
        <family val="0"/>
      </rPr>
      <t>0</t>
    </r>
    <r>
      <rPr>
        <sz val="10"/>
        <rFont val="宋体"/>
        <family val="0"/>
      </rPr>
      <t>、包菜10</t>
    </r>
  </si>
  <si>
    <t>五香爆鱼</t>
  </si>
  <si>
    <t>草鱼80</t>
  </si>
  <si>
    <t>黄瓜炒蛋</t>
  </si>
  <si>
    <r>
      <t>鸡蛋4</t>
    </r>
    <r>
      <rPr>
        <sz val="10"/>
        <rFont val="宋体"/>
        <family val="0"/>
      </rPr>
      <t>0、黄瓜40</t>
    </r>
  </si>
  <si>
    <t>红烧油三角</t>
  </si>
  <si>
    <r>
      <t>油三角7</t>
    </r>
    <r>
      <rPr>
        <sz val="10"/>
        <rFont val="宋体"/>
        <family val="0"/>
      </rPr>
      <t>0、黑木耳10</t>
    </r>
  </si>
  <si>
    <t>白菜肉丝汤</t>
  </si>
  <si>
    <t>白菜25、肉丝15</t>
  </si>
  <si>
    <t>红烧大排</t>
  </si>
  <si>
    <t>青菜香菇</t>
  </si>
  <si>
    <t>青菜75、香菇5</t>
  </si>
  <si>
    <t>冬瓜扁尖肉片汤</t>
  </si>
  <si>
    <t>冬瓜20、扁尖10、肉片10</t>
  </si>
  <si>
    <t>粉蒸肉</t>
  </si>
  <si>
    <r>
      <t>鹌鹑蛋4</t>
    </r>
    <r>
      <rPr>
        <sz val="10"/>
        <rFont val="宋体"/>
        <family val="0"/>
      </rPr>
      <t>0、莴笋30、黑木耳10</t>
    </r>
  </si>
  <si>
    <t>包菜80</t>
  </si>
  <si>
    <t>红烧鸭腿</t>
  </si>
  <si>
    <r>
      <t>鸭腿8</t>
    </r>
    <r>
      <rPr>
        <sz val="10"/>
        <rFont val="宋体"/>
        <family val="0"/>
      </rPr>
      <t>0</t>
    </r>
  </si>
  <si>
    <t>佛手瓜炒肉片</t>
  </si>
  <si>
    <r>
      <t>猪肉4</t>
    </r>
    <r>
      <rPr>
        <sz val="10"/>
        <rFont val="宋体"/>
        <family val="0"/>
      </rPr>
      <t>0、佛手瓜40</t>
    </r>
  </si>
  <si>
    <t>蒜泥海带丝</t>
  </si>
  <si>
    <r>
      <t>海带8</t>
    </r>
    <r>
      <rPr>
        <sz val="10"/>
        <rFont val="宋体"/>
        <family val="0"/>
      </rPr>
      <t>0</t>
    </r>
  </si>
  <si>
    <t>糖醋大排</t>
  </si>
  <si>
    <t>大排80</t>
  </si>
  <si>
    <t>番茄炒蛋</t>
  </si>
  <si>
    <t>青椒土豆丝</t>
  </si>
  <si>
    <r>
      <t>土豆6</t>
    </r>
    <r>
      <rPr>
        <sz val="10"/>
        <rFont val="宋体"/>
        <family val="0"/>
      </rPr>
      <t>0、青椒20</t>
    </r>
  </si>
  <si>
    <t>菌菇豆腐肉丝汤</t>
  </si>
  <si>
    <t>豆腐20、秀珍菇10、肉丝10</t>
  </si>
  <si>
    <t>酱汁鸡翅根</t>
  </si>
  <si>
    <t>鸡翅根80</t>
  </si>
  <si>
    <t>金针菇炒肉丝</t>
  </si>
  <si>
    <t>猪肉40、金针菇30、胡萝卜10</t>
  </si>
  <si>
    <t>菠菜80</t>
  </si>
  <si>
    <t>白菜油片汤</t>
  </si>
  <si>
    <t>白菜25、油片15</t>
  </si>
  <si>
    <t>南美白对虾80</t>
  </si>
  <si>
    <t>肉末豆腐</t>
  </si>
  <si>
    <r>
      <t>猪肉3</t>
    </r>
    <r>
      <rPr>
        <sz val="10"/>
        <rFont val="宋体"/>
        <family val="0"/>
      </rPr>
      <t>0、豆腐50</t>
    </r>
  </si>
  <si>
    <t>萝卜肉片汤</t>
  </si>
  <si>
    <t>萝卜25、肉片15</t>
  </si>
  <si>
    <t>清蒸肉圆</t>
  </si>
  <si>
    <t>宫保鸡丁</t>
  </si>
  <si>
    <r>
      <t>鸡丁4</t>
    </r>
    <r>
      <rPr>
        <sz val="10"/>
        <rFont val="宋体"/>
        <family val="0"/>
      </rPr>
      <t>0、胡萝卜10、白干20、花生10</t>
    </r>
  </si>
  <si>
    <t>青菜</t>
  </si>
  <si>
    <t>青菜80</t>
  </si>
  <si>
    <t>粉皮蛋汤</t>
  </si>
  <si>
    <r>
      <t>粉皮2</t>
    </r>
    <r>
      <rPr>
        <sz val="10"/>
        <rFont val="宋体"/>
        <family val="0"/>
      </rPr>
      <t>5、鸡蛋15</t>
    </r>
  </si>
  <si>
    <t>三色虾仁</t>
  </si>
  <si>
    <t>虾仁40、莴笋10、红花生10、腰果10、胡萝卜10</t>
  </si>
  <si>
    <t>花菜肉片</t>
  </si>
  <si>
    <r>
      <t>猪肉4</t>
    </r>
    <r>
      <rPr>
        <sz val="10"/>
        <rFont val="宋体"/>
        <family val="0"/>
      </rPr>
      <t>0、花菜40</t>
    </r>
  </si>
  <si>
    <t>红烧萝卜</t>
  </si>
  <si>
    <t>白萝卜80</t>
  </si>
  <si>
    <t>莴笋蛋衣汤</t>
  </si>
  <si>
    <t>莴笋20、鸡蛋20</t>
  </si>
  <si>
    <t>蜜汁大排</t>
  </si>
  <si>
    <t>鸡片50、青椒30</t>
  </si>
  <si>
    <t>毛白菜</t>
  </si>
  <si>
    <t>毛白菜80</t>
  </si>
  <si>
    <t>番茄肉丝土豆汤</t>
  </si>
  <si>
    <t>肉丝15、番茄15、土豆10</t>
  </si>
  <si>
    <t>金香鸡柳</t>
  </si>
  <si>
    <t>金香鸡柳80</t>
  </si>
  <si>
    <t>猪肉30、粉丝50</t>
  </si>
  <si>
    <t>西兰花80</t>
  </si>
  <si>
    <t>荠菜油片汤</t>
  </si>
  <si>
    <r>
      <t>荠菜2</t>
    </r>
    <r>
      <rPr>
        <sz val="10"/>
        <rFont val="宋体"/>
        <family val="0"/>
      </rPr>
      <t>5</t>
    </r>
    <r>
      <rPr>
        <sz val="10"/>
        <rFont val="宋体"/>
        <family val="0"/>
      </rPr>
      <t>、油片</t>
    </r>
    <r>
      <rPr>
        <sz val="10"/>
        <rFont val="宋体"/>
        <family val="0"/>
      </rPr>
      <t>15</t>
    </r>
  </si>
  <si>
    <t>小排萝卜汤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</si>
</sst>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0" borderId="2" applyNumberFormat="0" applyFill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3" applyNumberFormat="0" applyFill="0" applyAlignment="0" applyProtection="0"/>
    <xf numFmtId="0" fontId="4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7" fillId="6" borderId="4" applyNumberFormat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4" fillId="0" borderId="6" applyNumberFormat="0" applyFill="0" applyAlignment="0" applyProtection="0"/>
    <xf numFmtId="0" fontId="13" fillId="6" borderId="1" applyNumberFormat="0" applyAlignment="0" applyProtection="0"/>
    <xf numFmtId="0" fontId="11" fillId="17" borderId="7" applyNumberFormat="0" applyAlignment="0" applyProtection="0"/>
    <xf numFmtId="0" fontId="17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8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3" fillId="0" borderId="10" xfId="51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0" fontId="1" fillId="0" borderId="10" xfId="0" applyNumberFormat="1" applyFont="1" applyBorder="1" applyAlignment="1" applyProtection="1">
      <alignment horizontal="center" vertical="center" wrapText="1"/>
      <protection/>
    </xf>
    <xf numFmtId="10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51" applyFont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28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51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9" xfId="51" applyFont="1" applyFill="1" applyBorder="1" applyAlignment="1">
      <alignment horizontal="left" vertical="center" wrapText="1"/>
    </xf>
    <xf numFmtId="0" fontId="3" fillId="0" borderId="19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Alignment="1">
      <alignment vertical="center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强调文字颜色 5" xfId="53"/>
    <cellStyle name="常规 3 3" xfId="54"/>
    <cellStyle name="常规 4" xfId="55"/>
    <cellStyle name="Hyperlink" xfId="56"/>
    <cellStyle name="好" xfId="57"/>
    <cellStyle name="汇总" xfId="58"/>
    <cellStyle name="计算" xfId="59"/>
    <cellStyle name="检查单元格" xfId="60"/>
    <cellStyle name="解释性文本" xfId="61"/>
    <cellStyle name="强调文字颜色 3" xfId="62"/>
    <cellStyle name="强调文字颜色 6" xfId="63"/>
    <cellStyle name="适中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3" bestFit="1" customWidth="1"/>
    <col min="2" max="2" width="16.00390625" style="3" customWidth="1"/>
    <col min="3" max="3" width="25.375" style="3" customWidth="1"/>
    <col min="4" max="7" width="15.625" style="3" customWidth="1"/>
    <col min="8" max="8" width="12.625" style="3" bestFit="1" customWidth="1"/>
    <col min="9" max="16384" width="9.00390625" style="3" customWidth="1"/>
  </cols>
  <sheetData>
    <row r="1" spans="1:256" s="68" customFormat="1" ht="15.75" customHeight="1">
      <c r="A1" s="4" t="s">
        <v>0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4" s="2" customFormat="1" ht="15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15.75" customHeight="1">
      <c r="A3" s="9">
        <v>43160</v>
      </c>
      <c r="B3" s="10" t="s">
        <v>8</v>
      </c>
      <c r="C3" s="11" t="s">
        <v>9</v>
      </c>
      <c r="D3" s="12">
        <v>186.2</v>
      </c>
      <c r="E3" s="12">
        <v>4</v>
      </c>
      <c r="F3" s="12">
        <v>6.56</v>
      </c>
      <c r="G3" s="13">
        <v>5.68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5.75" customHeight="1">
      <c r="A4" s="14"/>
      <c r="B4" s="54" t="s">
        <v>10</v>
      </c>
      <c r="C4" s="10" t="s">
        <v>11</v>
      </c>
      <c r="D4" s="14">
        <v>90.08</v>
      </c>
      <c r="E4" s="14">
        <v>5.44</v>
      </c>
      <c r="F4" s="14">
        <v>4.800000000000001</v>
      </c>
      <c r="G4" s="14">
        <v>6.720000000000001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15.75" customHeight="1">
      <c r="A5" s="14"/>
      <c r="B5" s="10" t="s">
        <v>12</v>
      </c>
      <c r="C5" s="11" t="s">
        <v>13</v>
      </c>
      <c r="D5" s="14">
        <v>133.6</v>
      </c>
      <c r="E5" s="14">
        <v>11</v>
      </c>
      <c r="F5" s="14">
        <v>9.6</v>
      </c>
      <c r="G5" s="14">
        <v>0.8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15.75" customHeight="1">
      <c r="A6" s="14"/>
      <c r="B6" s="10" t="s">
        <v>14</v>
      </c>
      <c r="C6" s="11" t="s">
        <v>15</v>
      </c>
      <c r="D6" s="12">
        <v>39.4</v>
      </c>
      <c r="E6" s="12">
        <v>6.2</v>
      </c>
      <c r="F6" s="12">
        <v>1.5</v>
      </c>
      <c r="G6" s="13">
        <v>1.5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15.75" customHeight="1">
      <c r="A7" s="14"/>
      <c r="B7" s="10" t="s">
        <v>16</v>
      </c>
      <c r="C7" s="11"/>
      <c r="D7" s="13">
        <v>140.8</v>
      </c>
      <c r="E7" s="13">
        <v>31.44</v>
      </c>
      <c r="F7" s="13">
        <v>0</v>
      </c>
      <c r="G7" s="13">
        <v>3.12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15.75" customHeight="1">
      <c r="A8" s="9">
        <v>43161</v>
      </c>
      <c r="B8" s="11" t="s">
        <v>17</v>
      </c>
      <c r="C8" s="11" t="s">
        <v>18</v>
      </c>
      <c r="D8" s="12">
        <v>296.8</v>
      </c>
      <c r="E8" s="12">
        <v>4</v>
      </c>
      <c r="F8" s="12">
        <v>9.28</v>
      </c>
      <c r="G8" s="13">
        <v>11.28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15.75" customHeight="1">
      <c r="A9" s="14"/>
      <c r="B9" s="17" t="s">
        <v>19</v>
      </c>
      <c r="C9" s="11" t="s">
        <v>20</v>
      </c>
      <c r="D9" s="12">
        <v>58.4</v>
      </c>
      <c r="E9" s="12">
        <v>3.9</v>
      </c>
      <c r="F9" s="12">
        <v>3.2</v>
      </c>
      <c r="G9" s="13">
        <v>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15.75" customHeight="1">
      <c r="A10" s="14"/>
      <c r="B10" s="15" t="s">
        <v>21</v>
      </c>
      <c r="C10" s="11" t="s">
        <v>22</v>
      </c>
      <c r="D10" s="18">
        <v>49.6</v>
      </c>
      <c r="E10" s="18">
        <v>2.4</v>
      </c>
      <c r="F10" s="18">
        <v>3.2</v>
      </c>
      <c r="G10" s="14">
        <v>3.6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5.75" customHeight="1">
      <c r="A11" s="14"/>
      <c r="B11" s="10" t="s">
        <v>23</v>
      </c>
      <c r="C11" s="11" t="s">
        <v>24</v>
      </c>
      <c r="D11" s="12">
        <v>26.5</v>
      </c>
      <c r="E11" s="12">
        <v>3.9</v>
      </c>
      <c r="F11" s="12">
        <v>0.6</v>
      </c>
      <c r="G11" s="12">
        <v>1.5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5.75" customHeight="1">
      <c r="A12" s="14"/>
      <c r="B12" s="10" t="s">
        <v>16</v>
      </c>
      <c r="C12" s="11"/>
      <c r="D12" s="13">
        <v>140.8</v>
      </c>
      <c r="E12" s="13">
        <v>31.44</v>
      </c>
      <c r="F12" s="13">
        <v>0</v>
      </c>
      <c r="G12" s="13">
        <v>3.12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5.75" customHeight="1">
      <c r="A13" s="25" t="s">
        <v>25</v>
      </c>
      <c r="B13" s="26"/>
      <c r="C13" s="27"/>
      <c r="D13" s="28">
        <f aca="true" t="shared" si="0" ref="D13:G13">SUM(D3:D12)</f>
        <v>1162.1799999999998</v>
      </c>
      <c r="E13" s="28">
        <f t="shared" si="0"/>
        <v>103.72000000000001</v>
      </c>
      <c r="F13" s="28">
        <f t="shared" si="0"/>
        <v>38.74000000000001</v>
      </c>
      <c r="G13" s="28">
        <f t="shared" si="0"/>
        <v>41.32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5.75" customHeight="1">
      <c r="A14" s="29"/>
      <c r="B14" s="30"/>
      <c r="C14" s="31"/>
      <c r="D14" s="28"/>
      <c r="E14" s="32">
        <v>0.458</v>
      </c>
      <c r="F14" s="32">
        <v>0.325</v>
      </c>
      <c r="G14" s="32">
        <v>0.217</v>
      </c>
      <c r="H14" s="3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36.75" customHeight="1">
      <c r="A15" s="34" t="s">
        <v>26</v>
      </c>
      <c r="B15" s="35"/>
      <c r="C15" s="36"/>
      <c r="D15" s="35"/>
      <c r="E15" s="35"/>
      <c r="F15" s="35"/>
      <c r="G15" s="3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</sheetData>
  <sheetProtection/>
  <mergeCells count="6">
    <mergeCell ref="A1:G1"/>
    <mergeCell ref="A15:G15"/>
    <mergeCell ref="A3:A7"/>
    <mergeCell ref="A8:A12"/>
    <mergeCell ref="D13:D14"/>
    <mergeCell ref="A13:C1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3" bestFit="1" customWidth="1"/>
    <col min="2" max="2" width="14.125" style="3" customWidth="1"/>
    <col min="3" max="3" width="29.875" style="3" customWidth="1"/>
    <col min="4" max="7" width="15.625" style="3" customWidth="1"/>
    <col min="8" max="8" width="12.625" style="3" bestFit="1" customWidth="1"/>
    <col min="9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2" spans="1:254" s="2" customFormat="1" ht="15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15.75" customHeight="1">
      <c r="A3" s="9">
        <v>43164</v>
      </c>
      <c r="B3" s="10" t="s">
        <v>27</v>
      </c>
      <c r="C3" s="11" t="s">
        <v>28</v>
      </c>
      <c r="D3" s="18">
        <v>113.2</v>
      </c>
      <c r="E3" s="18">
        <v>7.8</v>
      </c>
      <c r="F3" s="18">
        <v>5.8</v>
      </c>
      <c r="G3" s="18">
        <v>9.8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5.75" customHeight="1">
      <c r="A4" s="14"/>
      <c r="B4" s="10" t="s">
        <v>29</v>
      </c>
      <c r="C4" s="10" t="s">
        <v>30</v>
      </c>
      <c r="D4" s="12">
        <v>79.2</v>
      </c>
      <c r="E4" s="12">
        <v>2.5600000000000005</v>
      </c>
      <c r="F4" s="12">
        <v>3.71</v>
      </c>
      <c r="G4" s="13">
        <v>5.44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15.75" customHeight="1">
      <c r="A5" s="14"/>
      <c r="B5" s="23" t="s">
        <v>31</v>
      </c>
      <c r="C5" s="11" t="s">
        <v>32</v>
      </c>
      <c r="D5" s="12">
        <v>36</v>
      </c>
      <c r="E5" s="12">
        <v>4</v>
      </c>
      <c r="F5" s="12">
        <v>1.6</v>
      </c>
      <c r="G5" s="13">
        <v>2.72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15.75" customHeight="1">
      <c r="A6" s="14"/>
      <c r="B6" s="10" t="s">
        <v>33</v>
      </c>
      <c r="C6" s="11" t="s">
        <v>34</v>
      </c>
      <c r="D6" s="13">
        <v>14.2</v>
      </c>
      <c r="E6" s="13">
        <v>0.7</v>
      </c>
      <c r="F6" s="13">
        <v>0.8</v>
      </c>
      <c r="G6" s="13">
        <v>1.2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15.75" customHeight="1">
      <c r="A7" s="14"/>
      <c r="B7" s="10" t="s">
        <v>16</v>
      </c>
      <c r="C7" s="11"/>
      <c r="D7" s="13">
        <v>140.8</v>
      </c>
      <c r="E7" s="13">
        <v>31.44</v>
      </c>
      <c r="F7" s="13">
        <v>0</v>
      </c>
      <c r="G7" s="13">
        <v>3.12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15.75" customHeight="1">
      <c r="A8" s="9">
        <v>43165</v>
      </c>
      <c r="B8" s="20" t="s">
        <v>35</v>
      </c>
      <c r="C8" s="11" t="s">
        <v>36</v>
      </c>
      <c r="D8" s="14">
        <f>0.8*170</f>
        <v>136</v>
      </c>
      <c r="E8" s="14">
        <f>0.8*4.6</f>
        <v>3.6799999999999997</v>
      </c>
      <c r="F8" s="14">
        <f>0.8*10.6</f>
        <v>8.48</v>
      </c>
      <c r="G8" s="14">
        <f>0.8*14.4</f>
        <v>11.520000000000001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15.75" customHeight="1">
      <c r="A9" s="14"/>
      <c r="B9" s="53" t="s">
        <v>37</v>
      </c>
      <c r="C9" s="53" t="s">
        <v>38</v>
      </c>
      <c r="D9" s="18">
        <v>123.2</v>
      </c>
      <c r="E9" s="18">
        <v>5.3</v>
      </c>
      <c r="F9" s="18">
        <v>11</v>
      </c>
      <c r="G9" s="14">
        <v>11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15.75" customHeight="1">
      <c r="A10" s="14"/>
      <c r="B10" s="50" t="s">
        <v>39</v>
      </c>
      <c r="C10" s="11" t="s">
        <v>40</v>
      </c>
      <c r="D10" s="12">
        <v>29.6</v>
      </c>
      <c r="E10" s="12">
        <v>4</v>
      </c>
      <c r="F10" s="12">
        <v>0.96</v>
      </c>
      <c r="G10" s="13">
        <v>2.16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5.75" customHeight="1">
      <c r="A11" s="14"/>
      <c r="B11" s="10" t="s">
        <v>41</v>
      </c>
      <c r="C11" s="11" t="s">
        <v>42</v>
      </c>
      <c r="D11" s="55">
        <v>37</v>
      </c>
      <c r="E11" s="56">
        <v>1.8</v>
      </c>
      <c r="F11" s="55">
        <v>2.7</v>
      </c>
      <c r="G11" s="57">
        <v>1.9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5.75" customHeight="1">
      <c r="A12" s="14"/>
      <c r="B12" s="10" t="s">
        <v>16</v>
      </c>
      <c r="C12" s="11"/>
      <c r="D12" s="13">
        <v>140.8</v>
      </c>
      <c r="E12" s="13">
        <v>31.44</v>
      </c>
      <c r="F12" s="13">
        <v>0</v>
      </c>
      <c r="G12" s="13">
        <v>3.12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5.75" customHeight="1">
      <c r="A13" s="9">
        <v>43166</v>
      </c>
      <c r="B13" s="58" t="s">
        <v>43</v>
      </c>
      <c r="C13" s="59" t="s">
        <v>44</v>
      </c>
      <c r="D13" s="60">
        <v>476</v>
      </c>
      <c r="E13" s="60">
        <v>55</v>
      </c>
      <c r="F13" s="60">
        <v>17.1</v>
      </c>
      <c r="G13" s="60">
        <v>21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5.75" customHeight="1">
      <c r="A14" s="14"/>
      <c r="B14" s="61"/>
      <c r="C14" s="62"/>
      <c r="D14" s="63"/>
      <c r="E14" s="63"/>
      <c r="F14" s="63"/>
      <c r="G14" s="63"/>
      <c r="H14" s="1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5.75" customHeight="1">
      <c r="A15" s="14"/>
      <c r="B15" s="64" t="s">
        <v>45</v>
      </c>
      <c r="C15" s="64" t="s">
        <v>46</v>
      </c>
      <c r="D15" s="65">
        <v>207.2</v>
      </c>
      <c r="E15" s="65">
        <v>8.32</v>
      </c>
      <c r="F15" s="65">
        <v>8.48</v>
      </c>
      <c r="G15" s="66">
        <v>10.16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5.75" customHeight="1">
      <c r="A16" s="14"/>
      <c r="B16" s="54" t="s">
        <v>47</v>
      </c>
      <c r="C16" s="11" t="s">
        <v>48</v>
      </c>
      <c r="D16" s="14">
        <v>32.2</v>
      </c>
      <c r="E16" s="14">
        <v>1.9</v>
      </c>
      <c r="F16" s="14">
        <v>2.6</v>
      </c>
      <c r="G16" s="14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5.75" customHeight="1">
      <c r="A17" s="14"/>
      <c r="B17" s="41" t="s">
        <v>49</v>
      </c>
      <c r="C17" s="11" t="s">
        <v>50</v>
      </c>
      <c r="D17" s="18">
        <v>25.4</v>
      </c>
      <c r="E17" s="18">
        <v>0.6</v>
      </c>
      <c r="F17" s="18">
        <v>2</v>
      </c>
      <c r="G17" s="14">
        <v>1.5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5.75" customHeight="1">
      <c r="A18" s="9">
        <v>43167</v>
      </c>
      <c r="B18" s="41" t="s">
        <v>51</v>
      </c>
      <c r="C18" s="11" t="s">
        <v>52</v>
      </c>
      <c r="D18" s="18">
        <v>88</v>
      </c>
      <c r="E18" s="18">
        <v>7.440000000000001</v>
      </c>
      <c r="F18" s="18">
        <v>0.8</v>
      </c>
      <c r="G18" s="14">
        <v>8.959999999999999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15.75" customHeight="1">
      <c r="A19" s="14"/>
      <c r="B19" s="17" t="s">
        <v>19</v>
      </c>
      <c r="C19" s="11" t="s">
        <v>20</v>
      </c>
      <c r="D19" s="12">
        <v>58.4</v>
      </c>
      <c r="E19" s="12">
        <v>3.9</v>
      </c>
      <c r="F19" s="12">
        <v>3.2</v>
      </c>
      <c r="G19" s="13">
        <v>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15.75" customHeight="1">
      <c r="A20" s="14"/>
      <c r="B20" s="16" t="s">
        <v>53</v>
      </c>
      <c r="C20" s="11" t="s">
        <v>54</v>
      </c>
      <c r="D20" s="13">
        <v>79</v>
      </c>
      <c r="E20" s="13">
        <v>16.8</v>
      </c>
      <c r="F20" s="13">
        <v>2.34</v>
      </c>
      <c r="G20" s="13">
        <v>2.31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15.75" customHeight="1">
      <c r="A21" s="14"/>
      <c r="B21" s="38" t="s">
        <v>55</v>
      </c>
      <c r="C21" s="39" t="s">
        <v>56</v>
      </c>
      <c r="D21" s="12">
        <v>37</v>
      </c>
      <c r="E21" s="40">
        <v>1.8</v>
      </c>
      <c r="F21" s="12">
        <v>2.7</v>
      </c>
      <c r="G21" s="13">
        <v>1.9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5.75" customHeight="1">
      <c r="A22" s="14"/>
      <c r="B22" s="10" t="s">
        <v>16</v>
      </c>
      <c r="C22" s="11"/>
      <c r="D22" s="13">
        <v>140.8</v>
      </c>
      <c r="E22" s="13">
        <v>31.44</v>
      </c>
      <c r="F22" s="13">
        <v>0</v>
      </c>
      <c r="G22" s="13">
        <v>3.12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2" customFormat="1" ht="15.75" customHeight="1">
      <c r="A23" s="9">
        <v>43168</v>
      </c>
      <c r="B23" s="16" t="s">
        <v>57</v>
      </c>
      <c r="C23" s="11" t="s">
        <v>58</v>
      </c>
      <c r="D23" s="12">
        <v>194.4</v>
      </c>
      <c r="E23" s="12">
        <v>10.7</v>
      </c>
      <c r="F23" s="12">
        <v>8.1</v>
      </c>
      <c r="G23" s="13">
        <v>10.8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2" customFormat="1" ht="12.75" customHeight="1">
      <c r="A24" s="14"/>
      <c r="B24" s="16" t="s">
        <v>59</v>
      </c>
      <c r="C24" s="11" t="s">
        <v>60</v>
      </c>
      <c r="D24" s="67">
        <v>94.4</v>
      </c>
      <c r="E24" s="67">
        <v>5.6</v>
      </c>
      <c r="F24" s="67">
        <v>3.44</v>
      </c>
      <c r="G24" s="67">
        <v>10.32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2" customFormat="1" ht="15.75" customHeight="1">
      <c r="A25" s="14"/>
      <c r="B25" s="54" t="s">
        <v>61</v>
      </c>
      <c r="C25" s="11" t="s">
        <v>62</v>
      </c>
      <c r="D25" s="14">
        <v>29.28</v>
      </c>
      <c r="E25" s="14">
        <v>3.04</v>
      </c>
      <c r="F25" s="14">
        <v>1.2800000000000002</v>
      </c>
      <c r="G25" s="14">
        <v>2.2399999999999998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5.75" customHeight="1">
      <c r="A26" s="14"/>
      <c r="B26" s="16" t="s">
        <v>63</v>
      </c>
      <c r="C26" s="11" t="s">
        <v>64</v>
      </c>
      <c r="D26" s="14">
        <v>20</v>
      </c>
      <c r="E26" s="14">
        <v>4</v>
      </c>
      <c r="F26" s="14">
        <v>0.3</v>
      </c>
      <c r="G26" s="14">
        <v>0.4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5.75" customHeight="1">
      <c r="A27" s="14"/>
      <c r="B27" s="10" t="s">
        <v>16</v>
      </c>
      <c r="C27" s="11"/>
      <c r="D27" s="13">
        <v>140.8</v>
      </c>
      <c r="E27" s="13">
        <v>31.44</v>
      </c>
      <c r="F27" s="13">
        <v>0</v>
      </c>
      <c r="G27" s="13">
        <v>3.12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2" customFormat="1" ht="15.75" customHeight="1">
      <c r="A28" s="25" t="s">
        <v>25</v>
      </c>
      <c r="B28" s="26"/>
      <c r="C28" s="27"/>
      <c r="D28" s="28">
        <f aca="true" t="shared" si="0" ref="D28:G28">SUM(D4:D27)</f>
        <v>2359.6800000000007</v>
      </c>
      <c r="E28" s="28">
        <f t="shared" si="0"/>
        <v>266.90000000000003</v>
      </c>
      <c r="F28" s="28">
        <f t="shared" si="0"/>
        <v>81.58999999999999</v>
      </c>
      <c r="G28" s="28">
        <f t="shared" si="0"/>
        <v>123.01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2" customFormat="1" ht="15.75" customHeight="1">
      <c r="A29" s="29"/>
      <c r="B29" s="30"/>
      <c r="C29" s="31"/>
      <c r="D29" s="28"/>
      <c r="E29" s="32">
        <v>0.486</v>
      </c>
      <c r="F29" s="32">
        <v>0.311</v>
      </c>
      <c r="G29" s="32">
        <v>0.203</v>
      </c>
      <c r="H29" s="3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2" customFormat="1" ht="28.5" customHeight="1">
      <c r="A30" s="34" t="s">
        <v>26</v>
      </c>
      <c r="B30" s="35"/>
      <c r="C30" s="36"/>
      <c r="D30" s="35"/>
      <c r="E30" s="35"/>
      <c r="F30" s="35"/>
      <c r="G30" s="3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</sheetData>
  <sheetProtection/>
  <mergeCells count="15">
    <mergeCell ref="A1:G1"/>
    <mergeCell ref="A30:G30"/>
    <mergeCell ref="A3:A7"/>
    <mergeCell ref="A8:A12"/>
    <mergeCell ref="A13:A17"/>
    <mergeCell ref="A18:A22"/>
    <mergeCell ref="A23:A27"/>
    <mergeCell ref="B13:B14"/>
    <mergeCell ref="C13:C14"/>
    <mergeCell ref="D13:D14"/>
    <mergeCell ref="D28:D29"/>
    <mergeCell ref="E13:E14"/>
    <mergeCell ref="F13:F14"/>
    <mergeCell ref="G13:G14"/>
    <mergeCell ref="A28:C29"/>
  </mergeCells>
  <printOptions/>
  <pageMargins left="0.7513888888888889" right="0.7513888888888889" top="0.6048611111111111" bottom="0.40902777777777777" header="0.5076388888888889" footer="0.50763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3" bestFit="1" customWidth="1"/>
    <col min="2" max="2" width="16.50390625" style="3" customWidth="1"/>
    <col min="3" max="3" width="27.75390625" style="3" customWidth="1"/>
    <col min="4" max="7" width="15.625" style="3" customWidth="1"/>
    <col min="8" max="8" width="12.625" style="3" bestFit="1" customWidth="1"/>
    <col min="9" max="16384" width="9.00390625" style="3" customWidth="1"/>
  </cols>
  <sheetData>
    <row r="1" spans="1:256" s="1" customFormat="1" ht="15.75" customHeight="1">
      <c r="A1" s="4" t="s">
        <v>0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4" s="2" customFormat="1" ht="15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15.75" customHeight="1">
      <c r="A3" s="9">
        <v>43171</v>
      </c>
      <c r="B3" s="16" t="s">
        <v>65</v>
      </c>
      <c r="C3" s="11" t="s">
        <v>66</v>
      </c>
      <c r="D3" s="18">
        <f>0.8*198</f>
        <v>158.4</v>
      </c>
      <c r="E3" s="18">
        <v>0</v>
      </c>
      <c r="F3" s="18">
        <f>0.8*9.8</f>
        <v>7.840000000000001</v>
      </c>
      <c r="G3" s="14">
        <f>0.8*18.4</f>
        <v>14.719999999999999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5.75" customHeight="1">
      <c r="A4" s="14"/>
      <c r="B4" s="10" t="s">
        <v>67</v>
      </c>
      <c r="C4" s="11" t="s">
        <v>68</v>
      </c>
      <c r="D4" s="18">
        <v>64</v>
      </c>
      <c r="E4" s="18">
        <f>0.8*4.7</f>
        <v>3.7600000000000002</v>
      </c>
      <c r="F4" s="18">
        <f>0.8*3.9</f>
        <v>3.12</v>
      </c>
      <c r="G4" s="18">
        <f>0.8*5.5</f>
        <v>4.4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15.75" customHeight="1">
      <c r="A5" s="14"/>
      <c r="B5" s="20" t="s">
        <v>69</v>
      </c>
      <c r="C5" s="11" t="s">
        <v>70</v>
      </c>
      <c r="D5" s="12">
        <f>0.8*70.3</f>
        <v>56.24</v>
      </c>
      <c r="E5" s="12">
        <f>0.8*15.1</f>
        <v>12.08</v>
      </c>
      <c r="F5" s="12">
        <f>0.8*1.6</f>
        <v>1.2800000000000002</v>
      </c>
      <c r="G5" s="13">
        <f>0.8*1.4</f>
        <v>1.1199999999999999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15.75" customHeight="1">
      <c r="A6" s="14"/>
      <c r="B6" s="52" t="s">
        <v>71</v>
      </c>
      <c r="C6" s="11" t="s">
        <v>72</v>
      </c>
      <c r="D6" s="14">
        <v>18.7</v>
      </c>
      <c r="E6" s="14">
        <v>2.4</v>
      </c>
      <c r="F6" s="14">
        <v>0.2</v>
      </c>
      <c r="G6" s="14">
        <v>2.5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15.75" customHeight="1">
      <c r="A7" s="14"/>
      <c r="B7" s="10" t="s">
        <v>16</v>
      </c>
      <c r="C7" s="11"/>
      <c r="D7" s="13">
        <v>140.8</v>
      </c>
      <c r="E7" s="13">
        <v>31.44</v>
      </c>
      <c r="F7" s="13">
        <v>0</v>
      </c>
      <c r="G7" s="13">
        <v>3.12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15.75" customHeight="1">
      <c r="A8" s="9">
        <v>43172</v>
      </c>
      <c r="B8" s="22" t="s">
        <v>73</v>
      </c>
      <c r="C8" s="23" t="s">
        <v>74</v>
      </c>
      <c r="D8" s="12">
        <v>174.32000000000002</v>
      </c>
      <c r="E8" s="12">
        <v>7.840000000000001</v>
      </c>
      <c r="F8" s="12">
        <v>5.9</v>
      </c>
      <c r="G8" s="13">
        <v>13.2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15.75" customHeight="1">
      <c r="A9" s="14"/>
      <c r="B9" s="41" t="s">
        <v>75</v>
      </c>
      <c r="C9" s="11" t="s">
        <v>76</v>
      </c>
      <c r="D9" s="12">
        <v>119.2</v>
      </c>
      <c r="E9" s="12">
        <v>3.44</v>
      </c>
      <c r="F9" s="12">
        <v>7.120000000000001</v>
      </c>
      <c r="G9" s="13">
        <v>11.840000000000002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15.75" customHeight="1">
      <c r="A10" s="14"/>
      <c r="B10" s="41" t="s">
        <v>77</v>
      </c>
      <c r="C10" s="11" t="s">
        <v>78</v>
      </c>
      <c r="D10" s="14">
        <v>102.4</v>
      </c>
      <c r="E10" s="14">
        <v>3.4</v>
      </c>
      <c r="F10" s="14">
        <v>7.4</v>
      </c>
      <c r="G10" s="14">
        <v>6.1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5.75" customHeight="1">
      <c r="A11" s="14"/>
      <c r="B11" s="41" t="s">
        <v>79</v>
      </c>
      <c r="C11" s="11" t="s">
        <v>80</v>
      </c>
      <c r="D11" s="13">
        <v>14.2</v>
      </c>
      <c r="E11" s="13">
        <v>0.7</v>
      </c>
      <c r="F11" s="13">
        <v>0.8</v>
      </c>
      <c r="G11" s="13">
        <v>1.2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5.75" customHeight="1">
      <c r="A12" s="14"/>
      <c r="B12" s="41" t="s">
        <v>16</v>
      </c>
      <c r="C12" s="11"/>
      <c r="D12" s="13">
        <v>140.8</v>
      </c>
      <c r="E12" s="13">
        <v>31.44</v>
      </c>
      <c r="F12" s="13">
        <v>0</v>
      </c>
      <c r="G12" s="13">
        <v>3.12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5.75" customHeight="1">
      <c r="A13" s="9">
        <v>43173</v>
      </c>
      <c r="B13" s="10" t="s">
        <v>81</v>
      </c>
      <c r="C13" s="11" t="s">
        <v>82</v>
      </c>
      <c r="D13" s="12">
        <v>114.4</v>
      </c>
      <c r="E13" s="12">
        <v>1.9</v>
      </c>
      <c r="F13" s="12">
        <v>6.2</v>
      </c>
      <c r="G13" s="13">
        <v>12.9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5.75" customHeight="1">
      <c r="A14" s="14"/>
      <c r="B14" s="17" t="s">
        <v>83</v>
      </c>
      <c r="C14" s="11" t="s">
        <v>84</v>
      </c>
      <c r="D14" s="12">
        <v>143.76</v>
      </c>
      <c r="E14" s="12">
        <v>12.32</v>
      </c>
      <c r="F14" s="12">
        <v>9.600000000000001</v>
      </c>
      <c r="G14" s="12">
        <v>1.92</v>
      </c>
      <c r="H14" s="1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5.75" customHeight="1">
      <c r="A15" s="14"/>
      <c r="B15" s="10" t="s">
        <v>85</v>
      </c>
      <c r="C15" s="11" t="s">
        <v>86</v>
      </c>
      <c r="D15" s="12">
        <v>21</v>
      </c>
      <c r="E15" s="12">
        <v>3.7</v>
      </c>
      <c r="F15" s="12">
        <v>0.2</v>
      </c>
      <c r="G15" s="13">
        <v>1.7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5.75" customHeight="1">
      <c r="A16" s="14"/>
      <c r="B16" s="21" t="s">
        <v>14</v>
      </c>
      <c r="C16" s="53" t="s">
        <v>87</v>
      </c>
      <c r="D16" s="12">
        <v>39.4</v>
      </c>
      <c r="E16" s="12">
        <v>6.2</v>
      </c>
      <c r="F16" s="12">
        <v>1.5</v>
      </c>
      <c r="G16" s="13">
        <v>1.5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5.75" customHeight="1">
      <c r="A17" s="14"/>
      <c r="B17" s="10" t="s">
        <v>16</v>
      </c>
      <c r="C17" s="11"/>
      <c r="D17" s="13">
        <v>140.8</v>
      </c>
      <c r="E17" s="13">
        <v>31.44</v>
      </c>
      <c r="F17" s="13">
        <v>0</v>
      </c>
      <c r="G17" s="13">
        <v>3.12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5.75" customHeight="1">
      <c r="A18" s="9">
        <v>43174</v>
      </c>
      <c r="B18" s="54" t="s">
        <v>88</v>
      </c>
      <c r="C18" s="11" t="s">
        <v>89</v>
      </c>
      <c r="D18" s="12">
        <v>100.46</v>
      </c>
      <c r="E18" s="12">
        <v>1.26</v>
      </c>
      <c r="F18" s="12">
        <v>4.5</v>
      </c>
      <c r="G18" s="13">
        <v>13.22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15.75" customHeight="1">
      <c r="A19" s="14"/>
      <c r="B19" s="10" t="s">
        <v>90</v>
      </c>
      <c r="C19" s="11" t="s">
        <v>91</v>
      </c>
      <c r="D19" s="13">
        <v>59.9</v>
      </c>
      <c r="E19" s="13">
        <v>2.2</v>
      </c>
      <c r="F19" s="13">
        <v>4.2</v>
      </c>
      <c r="G19" s="13">
        <v>3.4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15.75" customHeight="1">
      <c r="A20" s="14"/>
      <c r="B20" s="16" t="s">
        <v>92</v>
      </c>
      <c r="C20" s="11" t="s">
        <v>93</v>
      </c>
      <c r="D20" s="14">
        <v>102.4</v>
      </c>
      <c r="E20" s="14">
        <v>3.4</v>
      </c>
      <c r="F20" s="14">
        <v>7.4</v>
      </c>
      <c r="G20" s="14">
        <v>6.1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15.75" customHeight="1">
      <c r="A21" s="14"/>
      <c r="B21" s="10" t="s">
        <v>94</v>
      </c>
      <c r="C21" s="11" t="s">
        <v>95</v>
      </c>
      <c r="D21" s="14">
        <v>18.7</v>
      </c>
      <c r="E21" s="14">
        <v>2.4</v>
      </c>
      <c r="F21" s="14">
        <v>0.2</v>
      </c>
      <c r="G21" s="14">
        <v>2.5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5.75" customHeight="1">
      <c r="A22" s="14"/>
      <c r="B22" s="10" t="s">
        <v>16</v>
      </c>
      <c r="C22" s="11"/>
      <c r="D22" s="13">
        <v>140.8</v>
      </c>
      <c r="E22" s="13">
        <v>31.44</v>
      </c>
      <c r="F22" s="13">
        <v>0</v>
      </c>
      <c r="G22" s="13">
        <v>3.12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2" customFormat="1" ht="15.75" customHeight="1">
      <c r="A23" s="9">
        <v>43175</v>
      </c>
      <c r="B23" s="21" t="s">
        <v>96</v>
      </c>
      <c r="C23" s="11" t="s">
        <v>58</v>
      </c>
      <c r="D23" s="14">
        <v>183.2</v>
      </c>
      <c r="E23" s="14">
        <v>2.4</v>
      </c>
      <c r="F23" s="14">
        <v>13</v>
      </c>
      <c r="G23" s="14">
        <v>6.7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2" customFormat="1" ht="15.75" customHeight="1">
      <c r="A24" s="14"/>
      <c r="B24" s="10" t="s">
        <v>59</v>
      </c>
      <c r="C24" s="11" t="s">
        <v>60</v>
      </c>
      <c r="D24" s="18">
        <v>94.4</v>
      </c>
      <c r="E24" s="18">
        <v>5.6</v>
      </c>
      <c r="F24" s="18">
        <v>3.44</v>
      </c>
      <c r="G24" s="18">
        <v>10.32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2" customFormat="1" ht="15.75" customHeight="1">
      <c r="A25" s="14"/>
      <c r="B25" s="21" t="s">
        <v>97</v>
      </c>
      <c r="C25" s="10" t="s">
        <v>98</v>
      </c>
      <c r="D25" s="14">
        <v>32.2</v>
      </c>
      <c r="E25" s="14">
        <v>1.9</v>
      </c>
      <c r="F25" s="14">
        <v>2.6</v>
      </c>
      <c r="G25" s="14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5.75" customHeight="1">
      <c r="A26" s="14"/>
      <c r="B26" s="11" t="s">
        <v>99</v>
      </c>
      <c r="C26" s="11" t="s">
        <v>100</v>
      </c>
      <c r="D26" s="14">
        <v>20</v>
      </c>
      <c r="E26" s="14">
        <v>4</v>
      </c>
      <c r="F26" s="14">
        <v>0.3</v>
      </c>
      <c r="G26" s="14">
        <v>0.4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5.75" customHeight="1">
      <c r="A27" s="14"/>
      <c r="B27" s="10" t="s">
        <v>16</v>
      </c>
      <c r="C27" s="11"/>
      <c r="D27" s="13">
        <v>140.8</v>
      </c>
      <c r="E27" s="13">
        <v>31.44</v>
      </c>
      <c r="F27" s="13">
        <v>0</v>
      </c>
      <c r="G27" s="13">
        <v>3.12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2" customFormat="1" ht="15.75" customHeight="1">
      <c r="A28" s="25" t="s">
        <v>25</v>
      </c>
      <c r="B28" s="26"/>
      <c r="C28" s="27"/>
      <c r="D28" s="28">
        <f aca="true" t="shared" si="0" ref="D28:G28">SUM(D3:D27)</f>
        <v>2341.2800000000007</v>
      </c>
      <c r="E28" s="28">
        <f t="shared" si="0"/>
        <v>238.1</v>
      </c>
      <c r="F28" s="28">
        <f t="shared" si="0"/>
        <v>86.80000000000001</v>
      </c>
      <c r="G28" s="28">
        <f t="shared" si="0"/>
        <v>132.34000000000003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2" customFormat="1" ht="15.75" customHeight="1">
      <c r="A29" s="29"/>
      <c r="B29" s="30"/>
      <c r="C29" s="31"/>
      <c r="D29" s="28"/>
      <c r="E29" s="32">
        <v>0.442</v>
      </c>
      <c r="F29" s="32">
        <v>0.326</v>
      </c>
      <c r="G29" s="32">
        <v>0.232</v>
      </c>
      <c r="H29" s="3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2" customFormat="1" ht="30" customHeight="1">
      <c r="A30" s="34" t="s">
        <v>26</v>
      </c>
      <c r="B30" s="35"/>
      <c r="C30" s="36"/>
      <c r="D30" s="35"/>
      <c r="E30" s="35"/>
      <c r="F30" s="35"/>
      <c r="G30" s="3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13888888888889" right="0.7513888888888889" top="0.6048611111111111" bottom="0.604861111111111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3" bestFit="1" customWidth="1"/>
    <col min="2" max="2" width="14.625" style="3" customWidth="1"/>
    <col min="3" max="3" width="27.75390625" style="3" customWidth="1"/>
    <col min="4" max="7" width="15.625" style="3" customWidth="1"/>
    <col min="8" max="8" width="12.625" style="3" bestFit="1" customWidth="1"/>
    <col min="9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2" spans="1:254" s="2" customFormat="1" ht="15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15.75" customHeight="1">
      <c r="A3" s="9">
        <v>43178</v>
      </c>
      <c r="B3" s="21" t="s">
        <v>101</v>
      </c>
      <c r="C3" s="11" t="s">
        <v>66</v>
      </c>
      <c r="D3" s="12">
        <v>194.4</v>
      </c>
      <c r="E3" s="12">
        <v>10.7</v>
      </c>
      <c r="F3" s="12">
        <v>8.1</v>
      </c>
      <c r="G3" s="13">
        <v>10.8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5.75" customHeight="1">
      <c r="A4" s="14"/>
      <c r="B4" s="16" t="s">
        <v>29</v>
      </c>
      <c r="C4" s="11" t="s">
        <v>102</v>
      </c>
      <c r="D4" s="12">
        <v>79.2</v>
      </c>
      <c r="E4" s="12">
        <v>2.5600000000000005</v>
      </c>
      <c r="F4" s="12">
        <v>3.71</v>
      </c>
      <c r="G4" s="13">
        <v>5.44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15.75" customHeight="1">
      <c r="A5" s="14"/>
      <c r="B5" s="10" t="s">
        <v>31</v>
      </c>
      <c r="C5" s="11" t="s">
        <v>103</v>
      </c>
      <c r="D5" s="12">
        <v>36</v>
      </c>
      <c r="E5" s="12">
        <v>4</v>
      </c>
      <c r="F5" s="12">
        <v>1.6</v>
      </c>
      <c r="G5" s="13">
        <v>2.72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15.75" customHeight="1">
      <c r="A6" s="14"/>
      <c r="B6" s="38" t="s">
        <v>55</v>
      </c>
      <c r="C6" s="39" t="s">
        <v>56</v>
      </c>
      <c r="D6" s="12">
        <v>37</v>
      </c>
      <c r="E6" s="40">
        <v>1.8</v>
      </c>
      <c r="F6" s="12">
        <v>2.7</v>
      </c>
      <c r="G6" s="13">
        <v>1.9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15.75" customHeight="1">
      <c r="A7" s="14"/>
      <c r="B7" s="10" t="s">
        <v>16</v>
      </c>
      <c r="C7" s="11"/>
      <c r="D7" s="13">
        <v>140.8</v>
      </c>
      <c r="E7" s="13">
        <v>31.44</v>
      </c>
      <c r="F7" s="13">
        <v>0</v>
      </c>
      <c r="G7" s="13">
        <v>3.12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15.75" customHeight="1">
      <c r="A8" s="9">
        <v>43179</v>
      </c>
      <c r="B8" s="10" t="s">
        <v>104</v>
      </c>
      <c r="C8" s="11" t="s">
        <v>105</v>
      </c>
      <c r="D8" s="12">
        <v>131.04000000000002</v>
      </c>
      <c r="E8" s="12">
        <v>6.720000000000001</v>
      </c>
      <c r="F8" s="12">
        <v>7.920000000000001</v>
      </c>
      <c r="G8" s="12">
        <v>6.720000000000001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15.75" customHeight="1">
      <c r="A9" s="14"/>
      <c r="B9" s="10" t="s">
        <v>106</v>
      </c>
      <c r="C9" s="11" t="s">
        <v>107</v>
      </c>
      <c r="D9" s="12">
        <v>119.2</v>
      </c>
      <c r="E9" s="12">
        <v>3.44</v>
      </c>
      <c r="F9" s="12">
        <v>7.120000000000001</v>
      </c>
      <c r="G9" s="13">
        <v>11.840000000000002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15.75" customHeight="1">
      <c r="A10" s="14"/>
      <c r="B10" s="21" t="s">
        <v>108</v>
      </c>
      <c r="C10" s="11" t="s">
        <v>109</v>
      </c>
      <c r="D10" s="14">
        <v>38.4</v>
      </c>
      <c r="E10" s="14">
        <v>5.6</v>
      </c>
      <c r="F10" s="14">
        <v>1.7</v>
      </c>
      <c r="G10" s="14">
        <v>1.2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5.75" customHeight="1">
      <c r="A11" s="14"/>
      <c r="B11" s="10" t="s">
        <v>14</v>
      </c>
      <c r="C11" s="11" t="s">
        <v>15</v>
      </c>
      <c r="D11" s="12">
        <v>39.4</v>
      </c>
      <c r="E11" s="12">
        <v>6.2</v>
      </c>
      <c r="F11" s="12">
        <v>1.5</v>
      </c>
      <c r="G11" s="13">
        <v>1.5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5.75" customHeight="1">
      <c r="A12" s="14"/>
      <c r="B12" s="10" t="s">
        <v>16</v>
      </c>
      <c r="C12" s="11"/>
      <c r="D12" s="13">
        <v>140.8</v>
      </c>
      <c r="E12" s="13">
        <v>31.44</v>
      </c>
      <c r="F12" s="13">
        <v>0</v>
      </c>
      <c r="G12" s="13">
        <v>3.12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5.75" customHeight="1">
      <c r="A13" s="9">
        <v>43180</v>
      </c>
      <c r="B13" s="41" t="s">
        <v>110</v>
      </c>
      <c r="C13" s="10" t="s">
        <v>111</v>
      </c>
      <c r="D13" s="12">
        <v>194.4</v>
      </c>
      <c r="E13" s="12">
        <v>10.7</v>
      </c>
      <c r="F13" s="12">
        <v>8.1</v>
      </c>
      <c r="G13" s="13">
        <v>10.8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5.75" customHeight="1">
      <c r="A14" s="14"/>
      <c r="B14" s="20" t="s">
        <v>112</v>
      </c>
      <c r="C14" s="11" t="s">
        <v>20</v>
      </c>
      <c r="D14" s="12">
        <v>58.4</v>
      </c>
      <c r="E14" s="12">
        <v>3.9</v>
      </c>
      <c r="F14" s="12">
        <v>3.2</v>
      </c>
      <c r="G14" s="13">
        <v>4</v>
      </c>
      <c r="H14" s="1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5.75" customHeight="1">
      <c r="A15" s="14"/>
      <c r="B15" s="41" t="s">
        <v>113</v>
      </c>
      <c r="C15" s="11" t="s">
        <v>114</v>
      </c>
      <c r="D15" s="12">
        <v>57.5</v>
      </c>
      <c r="E15" s="12">
        <v>10.6</v>
      </c>
      <c r="F15" s="12">
        <v>1.4</v>
      </c>
      <c r="G15" s="13">
        <v>1.4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5.75" customHeight="1">
      <c r="A16" s="14"/>
      <c r="B16" s="21" t="s">
        <v>115</v>
      </c>
      <c r="C16" s="11" t="s">
        <v>116</v>
      </c>
      <c r="D16" s="12">
        <v>37</v>
      </c>
      <c r="E16" s="40">
        <v>1.8</v>
      </c>
      <c r="F16" s="12">
        <v>2.7</v>
      </c>
      <c r="G16" s="13">
        <v>1.9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5.75" customHeight="1">
      <c r="A17" s="14"/>
      <c r="B17" s="42" t="s">
        <v>16</v>
      </c>
      <c r="C17" s="43"/>
      <c r="D17" s="44">
        <v>140.8</v>
      </c>
      <c r="E17" s="44">
        <v>31.44</v>
      </c>
      <c r="F17" s="44">
        <v>0</v>
      </c>
      <c r="G17" s="44">
        <v>3.12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5.75" customHeight="1">
      <c r="A18" s="45">
        <v>43181</v>
      </c>
      <c r="B18" s="10" t="s">
        <v>117</v>
      </c>
      <c r="C18" s="10" t="s">
        <v>118</v>
      </c>
      <c r="D18" s="13">
        <v>94.4</v>
      </c>
      <c r="E18" s="18">
        <v>6.24</v>
      </c>
      <c r="F18" s="18">
        <v>2.26</v>
      </c>
      <c r="G18" s="14">
        <v>9.34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15.75" customHeight="1">
      <c r="A19" s="14"/>
      <c r="B19" s="46" t="s">
        <v>119</v>
      </c>
      <c r="C19" s="47" t="s">
        <v>120</v>
      </c>
      <c r="D19" s="48">
        <v>119.2</v>
      </c>
      <c r="E19" s="48">
        <v>3.44</v>
      </c>
      <c r="F19" s="48">
        <v>7.120000000000001</v>
      </c>
      <c r="G19" s="49">
        <v>11.840000000000002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15.75" customHeight="1">
      <c r="A20" s="14"/>
      <c r="B20" s="50" t="s">
        <v>39</v>
      </c>
      <c r="C20" s="11" t="s">
        <v>121</v>
      </c>
      <c r="D20" s="12">
        <v>29.6</v>
      </c>
      <c r="E20" s="12">
        <v>4</v>
      </c>
      <c r="F20" s="12">
        <v>0.96</v>
      </c>
      <c r="G20" s="13">
        <v>2.16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15.75" customHeight="1">
      <c r="A21" s="14"/>
      <c r="B21" s="23" t="s">
        <v>122</v>
      </c>
      <c r="C21" s="11" t="s">
        <v>123</v>
      </c>
      <c r="D21" s="14">
        <v>20</v>
      </c>
      <c r="E21" s="14">
        <v>4</v>
      </c>
      <c r="F21" s="14">
        <v>0.3</v>
      </c>
      <c r="G21" s="14">
        <v>0.4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5.75" customHeight="1">
      <c r="A22" s="14"/>
      <c r="B22" s="10" t="s">
        <v>16</v>
      </c>
      <c r="C22" s="11"/>
      <c r="D22" s="13">
        <v>140.8</v>
      </c>
      <c r="E22" s="13">
        <v>31.44</v>
      </c>
      <c r="F22" s="13">
        <v>0</v>
      </c>
      <c r="G22" s="13">
        <v>3.12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2" customFormat="1" ht="15.75" customHeight="1">
      <c r="A23" s="9">
        <v>43182</v>
      </c>
      <c r="B23" s="41" t="s">
        <v>51</v>
      </c>
      <c r="C23" s="11" t="s">
        <v>124</v>
      </c>
      <c r="D23" s="18">
        <v>88</v>
      </c>
      <c r="E23" s="18">
        <v>7.440000000000001</v>
      </c>
      <c r="F23" s="18">
        <v>0.8</v>
      </c>
      <c r="G23" s="14">
        <v>8.959999999999999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2" customFormat="1" ht="15.75" customHeight="1">
      <c r="A24" s="14"/>
      <c r="B24" s="10" t="s">
        <v>125</v>
      </c>
      <c r="C24" s="11" t="s">
        <v>126</v>
      </c>
      <c r="D24" s="18">
        <v>51.2</v>
      </c>
      <c r="E24" s="18">
        <v>2.4800000000000004</v>
      </c>
      <c r="F24" s="18">
        <v>2.5600000000000005</v>
      </c>
      <c r="G24" s="14">
        <v>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2" customFormat="1" ht="15.75" customHeight="1">
      <c r="A25" s="14"/>
      <c r="B25" s="51" t="s">
        <v>47</v>
      </c>
      <c r="C25" s="11" t="s">
        <v>98</v>
      </c>
      <c r="D25" s="14">
        <v>32.2</v>
      </c>
      <c r="E25" s="14">
        <v>1.9</v>
      </c>
      <c r="F25" s="14">
        <v>2.6</v>
      </c>
      <c r="G25" s="14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5.75" customHeight="1">
      <c r="A26" s="14"/>
      <c r="B26" s="41" t="s">
        <v>127</v>
      </c>
      <c r="C26" s="11" t="s">
        <v>128</v>
      </c>
      <c r="D26" s="14">
        <v>22.7</v>
      </c>
      <c r="E26" s="18">
        <v>6</v>
      </c>
      <c r="F26" s="18">
        <v>0.1</v>
      </c>
      <c r="G26" s="18">
        <v>0.7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5.75" customHeight="1">
      <c r="A27" s="14"/>
      <c r="B27" s="10" t="s">
        <v>16</v>
      </c>
      <c r="C27" s="11"/>
      <c r="D27" s="13">
        <v>140.8</v>
      </c>
      <c r="E27" s="13">
        <v>31.44</v>
      </c>
      <c r="F27" s="13">
        <v>0</v>
      </c>
      <c r="G27" s="13">
        <v>3.12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2" customFormat="1" ht="15.75" customHeight="1">
      <c r="A28" s="25" t="s">
        <v>25</v>
      </c>
      <c r="B28" s="26"/>
      <c r="C28" s="27"/>
      <c r="D28" s="28">
        <f aca="true" t="shared" si="0" ref="D28:G28">SUM(D3:D27)</f>
        <v>2183.2400000000002</v>
      </c>
      <c r="E28" s="28">
        <f t="shared" si="0"/>
        <v>260.72</v>
      </c>
      <c r="F28" s="28">
        <f t="shared" si="0"/>
        <v>66.45</v>
      </c>
      <c r="G28" s="28">
        <f t="shared" si="0"/>
        <v>112.22000000000004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2" customFormat="1" ht="15.75" customHeight="1">
      <c r="A29" s="29"/>
      <c r="B29" s="30"/>
      <c r="C29" s="31"/>
      <c r="D29" s="28"/>
      <c r="E29" s="32">
        <v>0.488</v>
      </c>
      <c r="F29" s="32">
        <v>0.308</v>
      </c>
      <c r="G29" s="32">
        <v>0.204</v>
      </c>
      <c r="H29" s="3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2" customFormat="1" ht="27" customHeight="1">
      <c r="A30" s="34" t="s">
        <v>26</v>
      </c>
      <c r="B30" s="35"/>
      <c r="C30" s="36"/>
      <c r="D30" s="35"/>
      <c r="E30" s="35"/>
      <c r="F30" s="35"/>
      <c r="G30" s="3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13888888888889" right="0.7513888888888889" top="0.6048611111111111" bottom="0.6048611111111111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3" bestFit="1" customWidth="1"/>
    <col min="2" max="2" width="16.25390625" style="3" customWidth="1"/>
    <col min="3" max="3" width="28.125" style="3" customWidth="1"/>
    <col min="4" max="7" width="15.625" style="3" customWidth="1"/>
    <col min="8" max="8" width="12.625" style="3" bestFit="1" customWidth="1"/>
    <col min="9" max="16384" width="9.00390625" style="3" customWidth="1"/>
  </cols>
  <sheetData>
    <row r="1" spans="1:256" s="1" customFormat="1" ht="15.75" customHeight="1">
      <c r="A1" s="4" t="s">
        <v>0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4" s="2" customFormat="1" ht="15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15.75" customHeight="1">
      <c r="A3" s="9">
        <v>43185</v>
      </c>
      <c r="B3" s="10" t="s">
        <v>129</v>
      </c>
      <c r="C3" s="11" t="s">
        <v>9</v>
      </c>
      <c r="D3" s="12">
        <v>155.20000000000002</v>
      </c>
      <c r="E3" s="12">
        <v>3.1</v>
      </c>
      <c r="F3" s="12">
        <v>10.48</v>
      </c>
      <c r="G3" s="13">
        <v>14.240000000000002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5.75" customHeight="1">
      <c r="A4" s="14"/>
      <c r="B4" s="10" t="s">
        <v>130</v>
      </c>
      <c r="C4" s="11" t="s">
        <v>131</v>
      </c>
      <c r="D4" s="12">
        <v>190.7</v>
      </c>
      <c r="E4" s="12">
        <v>10.16</v>
      </c>
      <c r="F4" s="12">
        <v>12</v>
      </c>
      <c r="G4" s="13">
        <v>11.4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15.75" customHeight="1">
      <c r="A5" s="14"/>
      <c r="B5" s="15" t="s">
        <v>132</v>
      </c>
      <c r="C5" s="11" t="s">
        <v>133</v>
      </c>
      <c r="D5" s="14">
        <v>32.2</v>
      </c>
      <c r="E5" s="14">
        <v>1.9</v>
      </c>
      <c r="F5" s="14">
        <v>2.6</v>
      </c>
      <c r="G5" s="14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15.75" customHeight="1">
      <c r="A6" s="14"/>
      <c r="B6" s="16" t="s">
        <v>134</v>
      </c>
      <c r="C6" s="11" t="s">
        <v>135</v>
      </c>
      <c r="D6" s="14">
        <v>20</v>
      </c>
      <c r="E6" s="14">
        <v>4</v>
      </c>
      <c r="F6" s="14">
        <v>0.3</v>
      </c>
      <c r="G6" s="14">
        <v>0.4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15.75" customHeight="1">
      <c r="A7" s="14"/>
      <c r="B7" s="10" t="s">
        <v>16</v>
      </c>
      <c r="C7" s="11"/>
      <c r="D7" s="13">
        <v>140.8</v>
      </c>
      <c r="E7" s="13">
        <v>31.44</v>
      </c>
      <c r="F7" s="13">
        <v>0</v>
      </c>
      <c r="G7" s="13">
        <v>3.12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24">
      <c r="A8" s="9">
        <v>43186</v>
      </c>
      <c r="B8" s="17" t="s">
        <v>136</v>
      </c>
      <c r="C8" s="11" t="s">
        <v>137</v>
      </c>
      <c r="D8" s="12">
        <v>129</v>
      </c>
      <c r="E8" s="12">
        <v>6.6</v>
      </c>
      <c r="F8" s="12">
        <v>5.4</v>
      </c>
      <c r="G8" s="13">
        <v>13.1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15.75" customHeight="1">
      <c r="A9" s="14"/>
      <c r="B9" s="15" t="s">
        <v>138</v>
      </c>
      <c r="C9" s="11" t="s">
        <v>139</v>
      </c>
      <c r="D9" s="14">
        <v>54.4</v>
      </c>
      <c r="E9" s="14">
        <v>4.7</v>
      </c>
      <c r="F9" s="14">
        <v>2.6</v>
      </c>
      <c r="G9" s="14">
        <v>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15.75" customHeight="1">
      <c r="A10" s="14"/>
      <c r="B10" s="11" t="s">
        <v>140</v>
      </c>
      <c r="C10" s="11" t="s">
        <v>141</v>
      </c>
      <c r="D10" s="12">
        <f>0.8*70.3</f>
        <v>56.24</v>
      </c>
      <c r="E10" s="12">
        <f>0.8*15.1</f>
        <v>12.08</v>
      </c>
      <c r="F10" s="12">
        <f>0.8*1.6</f>
        <v>1.2800000000000002</v>
      </c>
      <c r="G10" s="13">
        <f>0.8*1.4</f>
        <v>1.1199999999999999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5.75" customHeight="1">
      <c r="A11" s="14"/>
      <c r="B11" s="11" t="s">
        <v>142</v>
      </c>
      <c r="C11" s="11" t="s">
        <v>143</v>
      </c>
      <c r="D11" s="13">
        <v>14.2</v>
      </c>
      <c r="E11" s="13">
        <v>0.7</v>
      </c>
      <c r="F11" s="13">
        <v>0.8</v>
      </c>
      <c r="G11" s="13">
        <v>1.2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5.75" customHeight="1">
      <c r="A12" s="14"/>
      <c r="B12" s="10"/>
      <c r="C12" s="11"/>
      <c r="D12" s="13">
        <v>140.8</v>
      </c>
      <c r="E12" s="13">
        <v>31.44</v>
      </c>
      <c r="F12" s="13">
        <v>0</v>
      </c>
      <c r="G12" s="13">
        <v>3.12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5.75" customHeight="1">
      <c r="A13" s="9">
        <v>43187</v>
      </c>
      <c r="B13" s="15" t="s">
        <v>144</v>
      </c>
      <c r="C13" s="11" t="s">
        <v>58</v>
      </c>
      <c r="D13" s="14">
        <f>0.8*251.5</f>
        <v>201.20000000000002</v>
      </c>
      <c r="E13" s="14">
        <f>0.8*6</f>
        <v>4.800000000000001</v>
      </c>
      <c r="F13" s="14">
        <f>0.8*8.9</f>
        <v>7.120000000000001</v>
      </c>
      <c r="G13" s="14">
        <f>0.8*14.6</f>
        <v>11.68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5.75" customHeight="1">
      <c r="A14" s="14"/>
      <c r="B14" s="10" t="s">
        <v>59</v>
      </c>
      <c r="C14" s="11" t="s">
        <v>145</v>
      </c>
      <c r="D14" s="18">
        <v>94.4</v>
      </c>
      <c r="E14" s="18">
        <v>5.6</v>
      </c>
      <c r="F14" s="18">
        <v>3.44</v>
      </c>
      <c r="G14" s="18">
        <v>10.32</v>
      </c>
      <c r="H14" s="1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5.75" customHeight="1">
      <c r="A15" s="14"/>
      <c r="B15" s="17" t="s">
        <v>146</v>
      </c>
      <c r="C15" s="11" t="s">
        <v>147</v>
      </c>
      <c r="D15" s="12">
        <v>21</v>
      </c>
      <c r="E15" s="12">
        <v>3.7</v>
      </c>
      <c r="F15" s="12">
        <v>0.2</v>
      </c>
      <c r="G15" s="13">
        <v>1.7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5.75" customHeight="1">
      <c r="A16" s="14"/>
      <c r="B16" s="20" t="s">
        <v>148</v>
      </c>
      <c r="C16" s="11" t="s">
        <v>149</v>
      </c>
      <c r="D16" s="12">
        <v>39.4</v>
      </c>
      <c r="E16" s="12">
        <v>6.2</v>
      </c>
      <c r="F16" s="12">
        <v>1.5</v>
      </c>
      <c r="G16" s="13">
        <v>1.5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5.75" customHeight="1">
      <c r="A17" s="14"/>
      <c r="B17" s="10" t="s">
        <v>16</v>
      </c>
      <c r="C17" s="11"/>
      <c r="D17" s="13">
        <v>140.8</v>
      </c>
      <c r="E17" s="13">
        <v>31.44</v>
      </c>
      <c r="F17" s="13">
        <v>0</v>
      </c>
      <c r="G17" s="13">
        <v>3.12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5.75" customHeight="1">
      <c r="A18" s="9">
        <v>43188</v>
      </c>
      <c r="B18" s="15" t="s">
        <v>150</v>
      </c>
      <c r="C18" s="11" t="s">
        <v>151</v>
      </c>
      <c r="D18" s="14">
        <f>0.8*170</f>
        <v>136</v>
      </c>
      <c r="E18" s="14">
        <f>0.8*4.6</f>
        <v>3.6799999999999997</v>
      </c>
      <c r="F18" s="14">
        <f>0.8*10.6</f>
        <v>8.48</v>
      </c>
      <c r="G18" s="14">
        <f>0.8*14.4</f>
        <v>11.520000000000001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15.75" customHeight="1">
      <c r="A19" s="14"/>
      <c r="B19" s="21" t="s">
        <v>83</v>
      </c>
      <c r="C19" s="11" t="s">
        <v>152</v>
      </c>
      <c r="D19" s="12">
        <v>143.76</v>
      </c>
      <c r="E19" s="12">
        <v>12.32</v>
      </c>
      <c r="F19" s="12">
        <v>9.600000000000001</v>
      </c>
      <c r="G19" s="12">
        <v>1.92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15.75" customHeight="1">
      <c r="A20" s="14"/>
      <c r="B20" s="16" t="s">
        <v>61</v>
      </c>
      <c r="C20" s="11" t="s">
        <v>153</v>
      </c>
      <c r="D20" s="14">
        <v>29.28</v>
      </c>
      <c r="E20" s="14">
        <v>3.04</v>
      </c>
      <c r="F20" s="14">
        <v>1.2800000000000002</v>
      </c>
      <c r="G20" s="14">
        <v>2.2399999999999998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15.75" customHeight="1">
      <c r="A21" s="14"/>
      <c r="B21" s="16" t="s">
        <v>154</v>
      </c>
      <c r="C21" s="11" t="s">
        <v>155</v>
      </c>
      <c r="D21" s="14">
        <v>20</v>
      </c>
      <c r="E21" s="14">
        <v>4</v>
      </c>
      <c r="F21" s="14">
        <v>0.3</v>
      </c>
      <c r="G21" s="14">
        <v>0.4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5.75" customHeight="1">
      <c r="A22" s="14"/>
      <c r="B22" s="10" t="s">
        <v>16</v>
      </c>
      <c r="C22" s="11"/>
      <c r="D22" s="13">
        <v>140.8</v>
      </c>
      <c r="E22" s="13">
        <v>31.44</v>
      </c>
      <c r="F22" s="13">
        <v>0</v>
      </c>
      <c r="G22" s="13">
        <v>3.12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2" customFormat="1" ht="15.75" customHeight="1">
      <c r="A23" s="9">
        <v>43189</v>
      </c>
      <c r="B23" s="22" t="s">
        <v>73</v>
      </c>
      <c r="C23" s="23" t="s">
        <v>74</v>
      </c>
      <c r="D23" s="12">
        <v>174.32000000000002</v>
      </c>
      <c r="E23" s="12">
        <v>7.840000000000001</v>
      </c>
      <c r="F23" s="12">
        <v>5.9</v>
      </c>
      <c r="G23" s="13">
        <v>13.2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2" customFormat="1" ht="15.75" customHeight="1">
      <c r="A24" s="14"/>
      <c r="B24" s="10" t="s">
        <v>29</v>
      </c>
      <c r="C24" s="11" t="s">
        <v>102</v>
      </c>
      <c r="D24" s="12">
        <v>79.2</v>
      </c>
      <c r="E24" s="12">
        <v>2.5600000000000005</v>
      </c>
      <c r="F24" s="12">
        <v>3.71</v>
      </c>
      <c r="G24" s="13">
        <v>5.44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2" customFormat="1" ht="15.75" customHeight="1">
      <c r="A25" s="14"/>
      <c r="B25" s="10" t="s">
        <v>47</v>
      </c>
      <c r="C25" s="11" t="s">
        <v>98</v>
      </c>
      <c r="D25" s="13">
        <v>32.2</v>
      </c>
      <c r="E25" s="13">
        <v>1.9</v>
      </c>
      <c r="F25" s="13">
        <v>2.6</v>
      </c>
      <c r="G25" s="13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5.75" customHeight="1">
      <c r="A26" s="14"/>
      <c r="B26" s="21" t="s">
        <v>156</v>
      </c>
      <c r="C26" s="24" t="s">
        <v>50</v>
      </c>
      <c r="D26" s="18">
        <v>25.4</v>
      </c>
      <c r="E26" s="18">
        <v>0.6</v>
      </c>
      <c r="F26" s="18">
        <v>2</v>
      </c>
      <c r="G26" s="14">
        <v>1.5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5.75" customHeight="1">
      <c r="A27" s="14"/>
      <c r="B27" s="10" t="s">
        <v>16</v>
      </c>
      <c r="C27" s="11"/>
      <c r="D27" s="13">
        <v>140.8</v>
      </c>
      <c r="E27" s="13">
        <v>31.44</v>
      </c>
      <c r="F27" s="13">
        <v>0</v>
      </c>
      <c r="G27" s="13">
        <v>3.12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2" customFormat="1" ht="15.75" customHeight="1">
      <c r="A28" s="25" t="s">
        <v>25</v>
      </c>
      <c r="B28" s="26"/>
      <c r="C28" s="27"/>
      <c r="D28" s="28">
        <f aca="true" t="shared" si="0" ref="D28:G28">SUM(D3:D27)</f>
        <v>2352.1</v>
      </c>
      <c r="E28" s="28">
        <f t="shared" si="0"/>
        <v>256.68</v>
      </c>
      <c r="F28" s="28">
        <f t="shared" si="0"/>
        <v>81.59</v>
      </c>
      <c r="G28" s="28">
        <f t="shared" si="0"/>
        <v>124.48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2" customFormat="1" ht="15.75" customHeight="1">
      <c r="A29" s="29"/>
      <c r="B29" s="30"/>
      <c r="C29" s="31"/>
      <c r="D29" s="28"/>
      <c r="E29" s="32">
        <v>0.457</v>
      </c>
      <c r="F29" s="32">
        <v>0.321</v>
      </c>
      <c r="G29" s="32">
        <v>0.222</v>
      </c>
      <c r="H29" s="3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2" customFormat="1" ht="28.5" customHeight="1">
      <c r="A30" s="34" t="s">
        <v>26</v>
      </c>
      <c r="B30" s="35"/>
      <c r="C30" s="36"/>
      <c r="D30" s="35"/>
      <c r="E30" s="35"/>
      <c r="F30" s="35"/>
      <c r="G30" s="3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13888888888889" right="0.7513888888888889" top="0.6048611111111111" bottom="0.60486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zyy</cp:lastModifiedBy>
  <dcterms:created xsi:type="dcterms:W3CDTF">2017-03-13T08:23:42Z</dcterms:created>
  <dcterms:modified xsi:type="dcterms:W3CDTF">2018-02-13T06:02:00Z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